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8300" windowHeight="10560" activeTab="0"/>
  </bookViews>
  <sheets>
    <sheet name="Załącznik nr 3 do SIWZ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<sst xmlns="http://schemas.openxmlformats.org/spreadsheetml/2006/main" count="44" uniqueCount="38">
  <si>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formularz służy do obliczenia ceny oferty jedynie w celu porównania ofert</t>
  </si>
  <si>
    <t>lp.</t>
  </si>
  <si>
    <t>opis elementu formuły</t>
  </si>
  <si>
    <t>jednostka</t>
  </si>
  <si>
    <t>wartość</t>
  </si>
  <si>
    <t>gęstość paliwa [do obliczenia ceny oferty]</t>
  </si>
  <si>
    <r>
      <t>kg/Nm</t>
    </r>
    <r>
      <rPr>
        <vertAlign val="superscript"/>
        <sz val="11"/>
        <color theme="1"/>
        <rFont val="Tahoma"/>
        <family val="2"/>
      </rPr>
      <t>3</t>
    </r>
  </si>
  <si>
    <t>ciepło spalania [do obliczenia ceny oferty]</t>
  </si>
  <si>
    <t>kWh/kg</t>
  </si>
  <si>
    <t>cena A [cena giełdowa]</t>
  </si>
  <si>
    <t>zł/MWh</t>
  </si>
  <si>
    <r>
      <t>cena [3</t>
    </r>
    <r>
      <rPr>
        <sz val="11"/>
        <color rgb="FFFF0000"/>
        <rFont val="Tahoma"/>
        <family val="2"/>
      </rPr>
      <t xml:space="preserve"> </t>
    </r>
    <r>
      <rPr>
        <sz val="11"/>
        <color theme="1"/>
        <rFont val="Tahoma"/>
        <family val="2"/>
      </rPr>
      <t>x 2 x 1] / 1000</t>
    </r>
  </si>
  <si>
    <r>
      <t>zł/Nm</t>
    </r>
    <r>
      <rPr>
        <vertAlign val="superscript"/>
        <sz val="11"/>
        <color theme="1"/>
        <rFont val="Tahoma"/>
        <family val="2"/>
      </rPr>
      <t>3</t>
    </r>
  </si>
  <si>
    <t>cena  B (podatki)</t>
  </si>
  <si>
    <t xml:space="preserve">akcyza dla paliw gazowych przeznaczonych do zasilania silników spalinowych </t>
  </si>
  <si>
    <t>zł/GJ</t>
  </si>
  <si>
    <t>kaloryczność ustawowa</t>
  </si>
  <si>
    <r>
      <t>MJ/Nm</t>
    </r>
    <r>
      <rPr>
        <vertAlign val="superscript"/>
        <sz val="11"/>
        <color theme="1"/>
        <rFont val="Tahoma"/>
        <family val="2"/>
      </rPr>
      <t>3</t>
    </r>
  </si>
  <si>
    <t>opłata paliwowa wg  Rozporządzenia MIiB</t>
  </si>
  <si>
    <t>zł/Mg</t>
  </si>
  <si>
    <t>cena C [koszty + marża]</t>
  </si>
  <si>
    <t>koszty (stacja: OPEX+CAPEX, opłaty dystrybucyjne)</t>
  </si>
  <si>
    <t>cena A + cena B + cena C [cena jednostkowa netto]</t>
  </si>
  <si>
    <t>stawka podatku VAT</t>
  </si>
  <si>
    <t>%</t>
  </si>
  <si>
    <r>
      <t>Nm</t>
    </r>
    <r>
      <rPr>
        <vertAlign val="superscript"/>
        <sz val="11"/>
        <color theme="1"/>
        <rFont val="Tahoma"/>
        <family val="2"/>
      </rPr>
      <t>3</t>
    </r>
  </si>
  <si>
    <t>zł</t>
  </si>
  <si>
    <t>akcyza do obliczenia ceny [ 5 x 6]/1000</t>
  </si>
  <si>
    <t>cena B (podatki) razem  [7+9]</t>
  </si>
  <si>
    <t>cena netto [4 + 10 +11]</t>
  </si>
  <si>
    <r>
      <rPr>
        <b/>
        <sz val="11"/>
        <color theme="1"/>
        <rFont val="Tahoma"/>
        <family val="2"/>
      </rPr>
      <t>cena jednostkowa brutto</t>
    </r>
    <r>
      <rPr>
        <sz val="11"/>
        <color theme="1"/>
        <rFont val="Tahoma"/>
        <family val="2"/>
      </rPr>
      <t xml:space="preserve"> [12 + 12*13]</t>
    </r>
  </si>
  <si>
    <r>
      <rPr>
        <b/>
        <sz val="10"/>
        <color theme="1"/>
        <rFont val="Tahoma"/>
        <family val="2"/>
      </rPr>
      <t>CENA OFERTY</t>
    </r>
    <r>
      <rPr>
        <sz val="10"/>
        <color theme="1"/>
        <rFont val="Tahoma"/>
        <family val="2"/>
      </rPr>
      <t xml:space="preserve"> brutto [15 x14 ] </t>
    </r>
  </si>
  <si>
    <t>opłata paliwowa do obliczenia ceny [1 x 8]/1000</t>
  </si>
  <si>
    <t>ilość kupowanego paliwa w ciągu 10 lat</t>
  </si>
  <si>
    <t>m3</t>
  </si>
  <si>
    <t>kg</t>
  </si>
  <si>
    <t xml:space="preserve">Cena dla gazu ziemnego na TGE w formule TGE(MA) - (średnia arytmetyczna z kursów rozliczeniowych kontraktu miesięcznego na gaz ziemny GAS_BASE_M, notowanego na rynku terminowym towarowym Towarowej Giełdy Energii z dostawą w miesiącu kalendarzowym, na który wyznaczana jest cena z formuły. Średnią oblicza się dla notowań dostępnych w okresie: od ostatniego dnia kalendarzowego w miesiącu odległym od miesiąca dostawy o 2 miesiące i każdego dnia miesiąca kalendarzowego poprzedzającego miesiąc dostawy wyrażona w PLN/MWh. Notowania dziennych kursów rozliczeniowych publikowane są na stronie internetowej Towarowej Giełdy Energii </t>
  </si>
  <si>
    <r>
      <t xml:space="preserve">FORMULARZ KALKULACYJNY </t>
    </r>
    <r>
      <rPr>
        <b/>
        <sz val="9"/>
        <color rgb="FFFF0000"/>
        <rFont val="Tahoma"/>
        <family val="2"/>
      </rPr>
      <t>- zmieniony 19.02.2020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</si>
</sst>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_-* #,##0.0000\ _z_ł_-;\-* #,##0.0000\ _z_ł_-;_-* &quot;-&quot;????\ _z_ł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vertAlign val="superscript"/>
      <sz val="11"/>
      <color theme="1"/>
      <name val="Tahoma"/>
      <family val="2"/>
    </font>
    <font>
      <sz val="11"/>
      <color rgb="FFFF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name val="Calibri"/>
      <family val="2"/>
      <scheme val="minor"/>
    </font>
    <font>
      <sz val="11"/>
      <color rgb="FF0070C0"/>
      <name val="Times New Roman"/>
      <family val="1"/>
    </font>
    <font>
      <b/>
      <sz val="9"/>
      <color rgb="FFFF0000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/>
    <xf numFmtId="0" fontId="2" fillId="2" borderId="0" xfId="0" applyFont="1" applyFill="1"/>
    <xf numFmtId="164" fontId="2" fillId="2" borderId="0" xfId="0" applyNumberFormat="1" applyFont="1" applyFill="1"/>
    <xf numFmtId="0" fontId="2" fillId="0" borderId="0" xfId="0" applyFont="1" applyAlignment="1">
      <alignment horizontal="left" vertical="center"/>
    </xf>
    <xf numFmtId="0" fontId="2" fillId="0" borderId="0" xfId="0" applyFont="1"/>
    <xf numFmtId="164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164" fontId="2" fillId="0" borderId="5" xfId="0" applyNumberFormat="1" applyFont="1" applyBorder="1" applyAlignment="1">
      <alignment horizontal="right" vertical="center"/>
    </xf>
    <xf numFmtId="2" fontId="2" fillId="0" borderId="6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164" fontId="2" fillId="0" borderId="8" xfId="0" applyNumberFormat="1" applyFont="1" applyBorder="1" applyAlignment="1">
      <alignment horizontal="right" vertical="center"/>
    </xf>
    <xf numFmtId="2" fontId="2" fillId="0" borderId="9" xfId="0" applyNumberFormat="1" applyFont="1" applyBorder="1"/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44" fontId="2" fillId="0" borderId="12" xfId="2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Border="1" applyAlignment="1">
      <alignment horizontal="right" vertical="center"/>
    </xf>
    <xf numFmtId="44" fontId="4" fillId="0" borderId="15" xfId="21" applyFont="1" applyBorder="1"/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vertical="center"/>
    </xf>
    <xf numFmtId="44" fontId="2" fillId="0" borderId="6" xfId="21" applyFont="1" applyBorder="1"/>
    <xf numFmtId="0" fontId="2" fillId="0" borderId="0" xfId="0" applyFont="1" applyBorder="1"/>
    <xf numFmtId="44" fontId="2" fillId="0" borderId="9" xfId="21" applyFont="1" applyBorder="1"/>
    <xf numFmtId="0" fontId="2" fillId="2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7" xfId="0" applyFont="1" applyBorder="1" applyAlignment="1">
      <alignment horizontal="right" vertical="center"/>
    </xf>
    <xf numFmtId="44" fontId="4" fillId="3" borderId="18" xfId="21" applyFont="1" applyFill="1" applyBorder="1"/>
    <xf numFmtId="165" fontId="0" fillId="0" borderId="0" xfId="0" applyNumberFormat="1"/>
    <xf numFmtId="0" fontId="2" fillId="0" borderId="11" xfId="0" applyFont="1" applyBorder="1"/>
    <xf numFmtId="2" fontId="2" fillId="0" borderId="12" xfId="0" applyNumberFormat="1" applyFont="1" applyBorder="1"/>
    <xf numFmtId="9" fontId="2" fillId="0" borderId="6" xfId="22" applyFont="1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right" vertical="center"/>
    </xf>
    <xf numFmtId="2" fontId="2" fillId="4" borderId="6" xfId="0" applyNumberFormat="1" applyFont="1" applyFill="1" applyBorder="1"/>
    <xf numFmtId="43" fontId="0" fillId="0" borderId="0" xfId="20" applyFont="1"/>
    <xf numFmtId="0" fontId="7" fillId="5" borderId="14" xfId="0" applyFont="1" applyFill="1" applyBorder="1"/>
    <xf numFmtId="0" fontId="4" fillId="5" borderId="14" xfId="0" applyFont="1" applyFill="1" applyBorder="1" applyAlignment="1">
      <alignment horizontal="right" vertical="center"/>
    </xf>
    <xf numFmtId="4" fontId="4" fillId="5" borderId="15" xfId="0" applyNumberFormat="1" applyFont="1" applyFill="1" applyBorder="1"/>
    <xf numFmtId="0" fontId="2" fillId="0" borderId="11" xfId="0" applyFont="1" applyBorder="1" applyAlignment="1">
      <alignment horizontal="left" wrapText="1"/>
    </xf>
    <xf numFmtId="0" fontId="9" fillId="0" borderId="0" xfId="0" applyFont="1"/>
    <xf numFmtId="3" fontId="6" fillId="0" borderId="6" xfId="0" applyNumberFormat="1" applyFont="1" applyBorder="1"/>
    <xf numFmtId="0" fontId="10" fillId="0" borderId="0" xfId="0" applyFont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Walutowy" xfId="21"/>
    <cellStyle name="Procentow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4"/>
  <sheetViews>
    <sheetView tabSelected="1" workbookViewId="0" topLeftCell="A1">
      <selection activeCell="I8" sqref="I8"/>
    </sheetView>
  </sheetViews>
  <sheetFormatPr defaultColWidth="9.140625" defaultRowHeight="15"/>
  <cols>
    <col min="1" max="1" width="5.00390625" style="0" customWidth="1"/>
    <col min="2" max="2" width="70.140625" style="0" customWidth="1"/>
    <col min="3" max="3" width="11.421875" style="0" customWidth="1"/>
    <col min="4" max="4" width="16.140625" style="0" bestFit="1" customWidth="1"/>
    <col min="5" max="5" width="10.28125" style="0" customWidth="1"/>
    <col min="7" max="7" width="14.8515625" style="0" customWidth="1"/>
  </cols>
  <sheetData>
    <row r="1" spans="1:4" ht="18">
      <c r="A1" s="1"/>
      <c r="B1" s="2" t="s">
        <v>37</v>
      </c>
      <c r="C1" s="3"/>
      <c r="D1" s="4"/>
    </row>
    <row r="2" spans="1:38" ht="15">
      <c r="A2" s="1"/>
      <c r="B2" s="5" t="s">
        <v>0</v>
      </c>
      <c r="C2" s="1"/>
      <c r="D2" s="1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38" ht="15.75" thickBot="1">
      <c r="A3" s="1"/>
      <c r="B3" s="6"/>
      <c r="C3" s="6"/>
      <c r="D3" s="7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38" ht="15">
      <c r="A4" s="8" t="s">
        <v>1</v>
      </c>
      <c r="B4" s="9" t="s">
        <v>2</v>
      </c>
      <c r="C4" s="9" t="s">
        <v>3</v>
      </c>
      <c r="D4" s="10" t="s">
        <v>4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</row>
    <row r="5" spans="1:38" ht="15.75">
      <c r="A5" s="11">
        <v>1</v>
      </c>
      <c r="B5" s="12" t="s">
        <v>5</v>
      </c>
      <c r="C5" s="13" t="s">
        <v>6</v>
      </c>
      <c r="D5" s="14">
        <v>0.75</v>
      </c>
      <c r="E5">
        <v>225</v>
      </c>
      <c r="F5" s="49" t="s">
        <v>34</v>
      </c>
      <c r="G5" s="49">
        <f>E5*D5</f>
        <v>168.75</v>
      </c>
      <c r="H5" s="49" t="s">
        <v>35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ht="15.75" thickBot="1">
      <c r="A6" s="15">
        <v>2</v>
      </c>
      <c r="B6" s="16" t="s">
        <v>7</v>
      </c>
      <c r="C6" s="17" t="s">
        <v>8</v>
      </c>
      <c r="D6" s="18">
        <v>11.3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ht="15.75" thickBot="1">
      <c r="A7" s="52" t="s">
        <v>9</v>
      </c>
      <c r="B7" s="53"/>
      <c r="C7" s="53"/>
      <c r="D7" s="54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</row>
    <row r="8" spans="1:38" ht="150">
      <c r="A8" s="19">
        <v>3</v>
      </c>
      <c r="B8" s="51" t="s">
        <v>36</v>
      </c>
      <c r="C8" s="20" t="s">
        <v>10</v>
      </c>
      <c r="D8" s="21"/>
      <c r="E8" s="22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</row>
    <row r="9" spans="1:38" ht="16.5" thickBot="1">
      <c r="A9" s="23">
        <v>4</v>
      </c>
      <c r="B9" s="24" t="s">
        <v>11</v>
      </c>
      <c r="C9" s="25" t="s">
        <v>12</v>
      </c>
      <c r="D9" s="26">
        <f>D8*D5*D6/1000</f>
        <v>0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</row>
    <row r="10" spans="1:38" ht="15.75" thickBot="1">
      <c r="A10" s="52" t="s">
        <v>13</v>
      </c>
      <c r="B10" s="53"/>
      <c r="C10" s="53"/>
      <c r="D10" s="54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</row>
    <row r="11" spans="1:38" ht="29.25">
      <c r="A11" s="19">
        <v>5</v>
      </c>
      <c r="B11" s="48" t="s">
        <v>14</v>
      </c>
      <c r="C11" s="20" t="s">
        <v>15</v>
      </c>
      <c r="D11" s="21">
        <v>10.54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38" ht="15.75">
      <c r="A12" s="27">
        <v>6</v>
      </c>
      <c r="B12" s="28" t="s">
        <v>16</v>
      </c>
      <c r="C12" s="29" t="s">
        <v>17</v>
      </c>
      <c r="D12" s="14">
        <v>31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</row>
    <row r="13" spans="1:38" ht="15.75">
      <c r="A13" s="27">
        <v>7</v>
      </c>
      <c r="B13" s="12" t="s">
        <v>27</v>
      </c>
      <c r="C13" s="29" t="s">
        <v>12</v>
      </c>
      <c r="D13" s="30">
        <f>D11*D12/1000</f>
        <v>0.32674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1:38" ht="15">
      <c r="A14" s="27">
        <v>8</v>
      </c>
      <c r="B14" s="31" t="s">
        <v>18</v>
      </c>
      <c r="C14" s="29" t="s">
        <v>19</v>
      </c>
      <c r="D14" s="30">
        <v>162.27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</row>
    <row r="15" spans="1:38" ht="15.75">
      <c r="A15" s="27">
        <v>9</v>
      </c>
      <c r="B15" s="12" t="s">
        <v>32</v>
      </c>
      <c r="C15" s="29" t="s">
        <v>12</v>
      </c>
      <c r="D15" s="32">
        <f>D14*D5/1000</f>
        <v>0.12170250000000002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</row>
    <row r="16" spans="1:38" ht="16.5" thickBot="1">
      <c r="A16" s="23">
        <v>10</v>
      </c>
      <c r="B16" s="24" t="s">
        <v>28</v>
      </c>
      <c r="C16" s="25" t="s">
        <v>12</v>
      </c>
      <c r="D16" s="26">
        <f>D13+D15</f>
        <v>0.44844249999999997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ht="15.75" thickBot="1">
      <c r="A17" s="52" t="s">
        <v>20</v>
      </c>
      <c r="B17" s="53"/>
      <c r="C17" s="53"/>
      <c r="D17" s="54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ht="16.5" thickBot="1">
      <c r="A18" s="33">
        <v>11</v>
      </c>
      <c r="B18" s="34" t="s">
        <v>21</v>
      </c>
      <c r="C18" s="35" t="s">
        <v>12</v>
      </c>
      <c r="D18" s="36"/>
      <c r="E18" s="37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1:38" ht="15.75" thickBot="1">
      <c r="A19" s="52" t="s">
        <v>22</v>
      </c>
      <c r="B19" s="53"/>
      <c r="C19" s="53"/>
      <c r="D19" s="54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1:38" ht="15.75">
      <c r="A20" s="19">
        <v>12</v>
      </c>
      <c r="B20" s="38" t="s">
        <v>29</v>
      </c>
      <c r="C20" s="20" t="s">
        <v>12</v>
      </c>
      <c r="D20" s="39">
        <f>D9+D16+D18</f>
        <v>0.44844249999999997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1:38" ht="15">
      <c r="A21" s="27">
        <v>13</v>
      </c>
      <c r="B21" s="12" t="s">
        <v>23</v>
      </c>
      <c r="C21" s="29" t="s">
        <v>24</v>
      </c>
      <c r="D21" s="40">
        <v>0.23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ht="15.75">
      <c r="A22" s="27">
        <v>14</v>
      </c>
      <c r="B22" s="41" t="s">
        <v>30</v>
      </c>
      <c r="C22" s="42" t="s">
        <v>12</v>
      </c>
      <c r="D22" s="43">
        <f>D20*(100%+D21)</f>
        <v>0.551584275</v>
      </c>
      <c r="E22" s="44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8" ht="15.75">
      <c r="A23" s="27">
        <v>15</v>
      </c>
      <c r="B23" s="12" t="s">
        <v>33</v>
      </c>
      <c r="C23" s="29" t="s">
        <v>25</v>
      </c>
      <c r="D23" s="50">
        <v>4000000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ht="15.75" thickBot="1">
      <c r="A24" s="23">
        <v>16</v>
      </c>
      <c r="B24" s="45" t="s">
        <v>31</v>
      </c>
      <c r="C24" s="46" t="s">
        <v>26</v>
      </c>
      <c r="D24" s="47">
        <f>D23*D22</f>
        <v>2206337.0999999996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</row>
    <row r="25" spans="6:38" ht="15"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</row>
    <row r="26" spans="1:38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</row>
    <row r="27" spans="1:38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1:38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</row>
    <row r="29" spans="1:38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</row>
    <row r="30" spans="1:38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</row>
    <row r="31" spans="1:38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1:38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</row>
    <row r="38" spans="1:38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38" ht="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38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 ht="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 ht="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ht="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</row>
    <row r="49" spans="1:38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1:38" ht="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</row>
    <row r="51" spans="1:38" ht="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spans="1:38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spans="1:38" ht="1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  <row r="56" spans="1:38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</row>
    <row r="57" spans="1:38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</row>
    <row r="58" spans="1:38" ht="1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</row>
    <row r="59" spans="1:38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</row>
    <row r="61" spans="1:38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</row>
    <row r="62" spans="1:38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</row>
    <row r="63" spans="1:38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</row>
    <row r="64" spans="1:38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</row>
    <row r="65" spans="1:38" ht="1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</row>
    <row r="66" spans="1:38" ht="1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</row>
    <row r="67" spans="1:38" ht="1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ht="1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</row>
    <row r="69" spans="1:38" ht="1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</row>
    <row r="70" spans="1:38" ht="1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</row>
    <row r="71" spans="1:38" ht="1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</row>
    <row r="72" spans="1:38" ht="1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</row>
    <row r="73" spans="1:38" ht="1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</row>
    <row r="74" spans="1:38" ht="1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</row>
    <row r="75" spans="1:38" ht="1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</row>
    <row r="76" spans="1:38" ht="1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</row>
    <row r="77" spans="1:38" ht="1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</row>
    <row r="78" spans="1:38" ht="1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</row>
    <row r="79" spans="1:38" ht="1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</row>
    <row r="80" spans="1:38" ht="1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</row>
    <row r="81" spans="1:38" ht="1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</row>
    <row r="82" spans="1:38" ht="1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</row>
    <row r="83" spans="1:38" ht="1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1:38" ht="1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</row>
    <row r="85" spans="1:38" ht="1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spans="1:38" ht="1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</row>
    <row r="87" spans="1:38" ht="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</row>
    <row r="88" spans="1:38" ht="1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</row>
    <row r="89" spans="1:38" ht="1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</row>
    <row r="90" spans="1:38" ht="1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</row>
    <row r="91" spans="1:38" ht="1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</row>
    <row r="92" spans="1:38" ht="1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spans="1:38" ht="1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</row>
    <row r="94" spans="1:38" ht="1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</row>
    <row r="95" spans="1:38" ht="1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</row>
    <row r="96" spans="1:38" ht="1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</row>
    <row r="97" spans="6:38" ht="15"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</row>
    <row r="98" spans="6:38" ht="15"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</row>
    <row r="99" spans="6:38" ht="15"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</row>
    <row r="100" spans="6:38" ht="15"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</row>
    <row r="101" spans="6:38" ht="15"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</row>
    <row r="102" spans="6:38" ht="15"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</row>
    <row r="103" spans="6:38" ht="15"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</row>
    <row r="104" spans="6:38" ht="15"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</row>
  </sheetData>
  <mergeCells count="4">
    <mergeCell ref="A7:D7"/>
    <mergeCell ref="A10:D10"/>
    <mergeCell ref="A17:D17"/>
    <mergeCell ref="A19:D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Bujacz</dc:creator>
  <cp:keywords/>
  <dc:description/>
  <cp:lastModifiedBy>Dorota Zwolińska</cp:lastModifiedBy>
  <cp:lastPrinted>2020-02-19T11:56:52Z</cp:lastPrinted>
  <dcterms:created xsi:type="dcterms:W3CDTF">2018-05-18T12:29:44Z</dcterms:created>
  <dcterms:modified xsi:type="dcterms:W3CDTF">2020-02-19T12:01:08Z</dcterms:modified>
  <cp:category/>
  <cp:version/>
  <cp:contentType/>
  <cp:contentStatus/>
</cp:coreProperties>
</file>